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alrecoverypodcast-my.sharepoint.com/personal/peter_realrecoverypodcast_onmicrosoft_com/Documents/REAL_RECOVERY_PODCAST/01-PRODUCTION FOLDER/FINANCIAL/BUDGET/"/>
    </mc:Choice>
  </mc:AlternateContent>
  <xr:revisionPtr revIDLastSave="4" documentId="14_{EA4F1A92-DE1D-4218-9EBA-986BA9F7ABA9}" xr6:coauthVersionLast="47" xr6:coauthVersionMax="47" xr10:uidLastSave="{9E7C02CB-536D-47D7-BCDA-FE1DE1625B26}"/>
  <bookViews>
    <workbookView xWindow="3450" yWindow="1350" windowWidth="16515" windowHeight="12990" xr2:uid="{17E35362-C103-4A3F-B025-EE0DC93753F4}"/>
  </bookViews>
  <sheets>
    <sheet name="With Formulas" sheetId="4" r:id="rId1"/>
    <sheet name="Planned Sponsership" sheetId="5" r:id="rId2"/>
    <sheet name="No Formulas" sheetId="1" r:id="rId3"/>
  </sheets>
  <definedNames>
    <definedName name="_xlnm.Print_Area" localSheetId="2">'No Formulas'!$A$1:$I$50</definedName>
    <definedName name="_xlnm.Print_Area" localSheetId="0">'With Formulas'!$A$1:$I$50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4" l="1"/>
  <c r="H32" i="4"/>
  <c r="F32" i="4"/>
  <c r="H33" i="4"/>
  <c r="F33" i="4"/>
  <c r="D33" i="4"/>
  <c r="H43" i="4"/>
  <c r="D43" i="4"/>
  <c r="D32" i="4"/>
  <c r="D23" i="4"/>
  <c r="D12" i="4"/>
  <c r="F12" i="4"/>
  <c r="F22" i="4" s="1"/>
  <c r="H22" i="4"/>
  <c r="H12" i="4"/>
  <c r="F46" i="4" l="1"/>
  <c r="F43" i="4" l="1"/>
  <c r="D29" i="4"/>
  <c r="H23" i="4"/>
  <c r="F21" i="5"/>
  <c r="F23" i="4" l="1"/>
  <c r="C21" i="5"/>
  <c r="D21" i="5"/>
  <c r="E21" i="5"/>
  <c r="B25" i="5" s="1"/>
  <c r="B21" i="5"/>
  <c r="H19" i="4" l="1"/>
  <c r="F19" i="4"/>
  <c r="G23" i="4" s="1"/>
  <c r="D19" i="4"/>
  <c r="H27" i="4"/>
  <c r="H46" i="4" s="1"/>
  <c r="F27" i="4"/>
  <c r="D27" i="4"/>
  <c r="D46" i="4" s="1"/>
  <c r="I23" i="4" l="1"/>
  <c r="H48" i="4"/>
  <c r="I48" i="4" s="1"/>
  <c r="E23" i="4"/>
  <c r="E17" i="4"/>
  <c r="E37" i="4"/>
  <c r="E12" i="4"/>
  <c r="G31" i="4"/>
  <c r="G12" i="4"/>
  <c r="I36" i="4"/>
  <c r="I12" i="4"/>
  <c r="I32" i="4"/>
  <c r="I38" i="4"/>
  <c r="I39" i="4"/>
  <c r="I41" i="4"/>
  <c r="I40" i="4"/>
  <c r="I26" i="4"/>
  <c r="I45" i="4"/>
  <c r="I22" i="4"/>
  <c r="I10" i="4"/>
  <c r="I11" i="4"/>
  <c r="I27" i="4"/>
  <c r="I37" i="4"/>
  <c r="I46" i="4"/>
  <c r="I43" i="4"/>
  <c r="I13" i="4"/>
  <c r="I29" i="4"/>
  <c r="I25" i="4"/>
  <c r="I30" i="4"/>
  <c r="I6" i="4"/>
  <c r="I15" i="4"/>
  <c r="I16" i="4"/>
  <c r="I31" i="4"/>
  <c r="I42" i="4"/>
  <c r="I17" i="4"/>
  <c r="I33" i="4"/>
  <c r="I8" i="4"/>
  <c r="I44" i="4"/>
  <c r="I21" i="4"/>
  <c r="I24" i="4"/>
  <c r="I34" i="4"/>
  <c r="I35" i="4"/>
  <c r="I7" i="4"/>
  <c r="G33" i="4"/>
  <c r="F48" i="4"/>
  <c r="G37" i="4"/>
  <c r="G39" i="4"/>
  <c r="G40" i="4"/>
  <c r="G46" i="4"/>
  <c r="G6" i="4"/>
  <c r="G34" i="4"/>
  <c r="G10" i="4"/>
  <c r="G35" i="4"/>
  <c r="G17" i="4"/>
  <c r="G32" i="4"/>
  <c r="G11" i="4"/>
  <c r="G36" i="4"/>
  <c r="G21" i="4"/>
  <c r="G13" i="4"/>
  <c r="G15" i="4"/>
  <c r="G38" i="4"/>
  <c r="G41" i="4"/>
  <c r="G22" i="4"/>
  <c r="G24" i="4"/>
  <c r="G25" i="4"/>
  <c r="G42" i="4"/>
  <c r="G26" i="4"/>
  <c r="G43" i="4"/>
  <c r="G7" i="4"/>
  <c r="G16" i="4"/>
  <c r="G44" i="4"/>
  <c r="G8" i="4"/>
  <c r="G27" i="4"/>
  <c r="G29" i="4"/>
  <c r="G45" i="4"/>
  <c r="G30" i="4"/>
  <c r="E39" i="4"/>
  <c r="E27" i="4"/>
  <c r="E26" i="4"/>
  <c r="E8" i="4"/>
  <c r="E45" i="4"/>
  <c r="E33" i="4"/>
  <c r="E42" i="4"/>
  <c r="E34" i="4"/>
  <c r="E10" i="4"/>
  <c r="E14" i="4"/>
  <c r="E44" i="4"/>
  <c r="E38" i="4"/>
  <c r="E32" i="4"/>
  <c r="E21" i="4"/>
  <c r="E13" i="4"/>
  <c r="E22" i="4"/>
  <c r="E43" i="4"/>
  <c r="E24" i="4"/>
  <c r="E46" i="4"/>
  <c r="E15" i="4"/>
  <c r="E41" i="4"/>
  <c r="E35" i="4"/>
  <c r="E40" i="4"/>
  <c r="E11" i="4"/>
  <c r="E36" i="4"/>
  <c r="D48" i="4"/>
  <c r="E48" i="4" s="1"/>
  <c r="E7" i="4"/>
  <c r="E16" i="4"/>
  <c r="E30" i="4"/>
  <c r="E29" i="4"/>
  <c r="E31" i="4"/>
  <c r="E6" i="4"/>
  <c r="E25" i="4"/>
  <c r="G48" i="4" l="1"/>
  <c r="H50" i="4"/>
  <c r="I19" i="4"/>
  <c r="G19" i="4"/>
  <c r="E19" i="4"/>
</calcChain>
</file>

<file path=xl/sharedStrings.xml><?xml version="1.0" encoding="utf-8"?>
<sst xmlns="http://schemas.openxmlformats.org/spreadsheetml/2006/main" count="164" uniqueCount="83">
  <si>
    <t>EXPENSES</t>
  </si>
  <si>
    <t>TOTAL INCOME</t>
  </si>
  <si>
    <t>Utilities</t>
  </si>
  <si>
    <t>Printing</t>
  </si>
  <si>
    <t>Postage</t>
  </si>
  <si>
    <t>Office Supplies</t>
  </si>
  <si>
    <t>Childcare Supplies</t>
  </si>
  <si>
    <t>Food</t>
  </si>
  <si>
    <t>Taxes/Licenses</t>
  </si>
  <si>
    <t>Miscellaneous</t>
  </si>
  <si>
    <t>Dues &amp; Subscriptions</t>
  </si>
  <si>
    <t>TOTAL EXPENSES</t>
  </si>
  <si>
    <t>Subtotal Personnel</t>
  </si>
  <si>
    <t xml:space="preserve">    Parents Pay</t>
  </si>
  <si>
    <t xml:space="preserve">    Registration/Holding</t>
  </si>
  <si>
    <t>Childcare Fees:</t>
  </si>
  <si>
    <t>Payroll</t>
  </si>
  <si>
    <t>Payroll Taxes</t>
  </si>
  <si>
    <t>Transportation</t>
  </si>
  <si>
    <t>Insurance: Business/Liability/Real Estate</t>
  </si>
  <si>
    <t>Accounting/Legal</t>
  </si>
  <si>
    <t>Repairs/Maintenance</t>
  </si>
  <si>
    <t>Depreciation</t>
  </si>
  <si>
    <t>Health Benefits</t>
  </si>
  <si>
    <t>Other Benefits</t>
  </si>
  <si>
    <t>Marketing and Promotions</t>
  </si>
  <si>
    <t>Rent or Mortgage Interest</t>
  </si>
  <si>
    <t>Training/Education - Staff</t>
  </si>
  <si>
    <t xml:space="preserve"> </t>
  </si>
  <si>
    <t xml:space="preserve">    Child Care Assistance Program</t>
  </si>
  <si>
    <t>Fiscal Year ending:</t>
  </si>
  <si>
    <t>Current Year</t>
  </si>
  <si>
    <t>Next Year</t>
  </si>
  <si>
    <t>Following Year</t>
  </si>
  <si>
    <t>__/__/20__</t>
  </si>
  <si>
    <t>%</t>
  </si>
  <si>
    <t xml:space="preserve">    USDA Food Subsidy Program</t>
  </si>
  <si>
    <t>$</t>
  </si>
  <si>
    <t>Non-Profit Center Name:</t>
  </si>
  <si>
    <t>REVENUE AND SUPPORT</t>
  </si>
  <si>
    <t>Revenue</t>
  </si>
  <si>
    <t>Support</t>
  </si>
  <si>
    <t>Foundation and Corporate Grants</t>
  </si>
  <si>
    <t>Contributions and Donations</t>
  </si>
  <si>
    <t xml:space="preserve">Other </t>
  </si>
  <si>
    <t>Interest</t>
  </si>
  <si>
    <t>All Other</t>
  </si>
  <si>
    <t>Events and Fundraising</t>
  </si>
  <si>
    <t>United Way</t>
  </si>
  <si>
    <t>NET SURPLUS (DEFICIT)</t>
  </si>
  <si>
    <t>Budgeted Set Aside for Cash Reserves</t>
  </si>
  <si>
    <t xml:space="preserve">    Activity Fees</t>
  </si>
  <si>
    <t>Non-Profit Name:</t>
  </si>
  <si>
    <t>Facility rental</t>
  </si>
  <si>
    <t>Product sales</t>
  </si>
  <si>
    <t>Consulting/training</t>
  </si>
  <si>
    <t>Travel</t>
  </si>
  <si>
    <t xml:space="preserve">Internet/website </t>
  </si>
  <si>
    <t>Program Supplies</t>
  </si>
  <si>
    <t>Board Expense</t>
  </si>
  <si>
    <t>Real Recovery Podcast Inc</t>
  </si>
  <si>
    <t>Projected Grants</t>
  </si>
  <si>
    <t>In-Kind Contributions (Payroll):</t>
  </si>
  <si>
    <t>Sponsorships and Fundraising</t>
  </si>
  <si>
    <t>Payroll (1099 contractors)</t>
  </si>
  <si>
    <t>Planned Grants</t>
  </si>
  <si>
    <t>Care Oregon</t>
  </si>
  <si>
    <t>Oregon Humanities</t>
  </si>
  <si>
    <t>Spirit Mountain</t>
  </si>
  <si>
    <t>Planned Sponsership</t>
  </si>
  <si>
    <t>4D Back to Roots</t>
  </si>
  <si>
    <t>Another Chance</t>
  </si>
  <si>
    <t>4D Recover Outloud</t>
  </si>
  <si>
    <t>GTD 5K</t>
  </si>
  <si>
    <t>True Colors Conference</t>
  </si>
  <si>
    <t>Sub Totals</t>
  </si>
  <si>
    <t>Total Planned</t>
  </si>
  <si>
    <t>In-Kind Donations</t>
  </si>
  <si>
    <t>Payroll (In-Kind 1099 contractors):</t>
  </si>
  <si>
    <t>Copy Writing Services</t>
  </si>
  <si>
    <t>Promotional Services</t>
  </si>
  <si>
    <t>Administrative Costs</t>
  </si>
  <si>
    <t xml:space="preserve">Last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</si>
</sst>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6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164" fontId="5" fillId="0" borderId="1" xfId="0" applyNumberFormat="1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64" fontId="4" fillId="0" borderId="1" xfId="0" applyNumberFormat="1" applyFont="1" applyBorder="1"/>
    <xf numFmtId="9" fontId="8" fillId="0" borderId="1" xfId="0" applyNumberFormat="1" applyFont="1" applyBorder="1"/>
    <xf numFmtId="0" fontId="1" fillId="0" borderId="1" xfId="0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44" fontId="0" fillId="0" borderId="0" xfId="2" applyFont="1"/>
    <xf numFmtId="0" fontId="2" fillId="0" borderId="0" xfId="1" applyAlignment="1" applyProtection="1">
      <alignment horizontal="center"/>
    </xf>
    <xf numFmtId="0" fontId="3" fillId="0" borderId="0" xfId="1" applyFont="1" applyAlignment="1" applyProtection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rstchildrensfinance.org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firstchildrensfinanc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CC39-587B-42B3-B3CF-C3705A735DC5}">
  <sheetPr>
    <tabColor indexed="10"/>
    <pageSetUpPr fitToPage="1"/>
  </sheetPr>
  <dimension ref="A1:I117"/>
  <sheetViews>
    <sheetView tabSelected="1" zoomScale="70" zoomScaleNormal="70" workbookViewId="0">
      <selection activeCell="D23" sqref="D23"/>
    </sheetView>
  </sheetViews>
  <sheetFormatPr defaultColWidth="9.140625" defaultRowHeight="20.25" x14ac:dyDescent="0.3"/>
  <cols>
    <col min="1" max="1" width="19" style="1" customWidth="1"/>
    <col min="2" max="2" width="42.42578125" style="1" customWidth="1"/>
    <col min="3" max="3" width="1.85546875" style="1" customWidth="1"/>
    <col min="4" max="4" width="15.7109375" style="1" customWidth="1"/>
    <col min="5" max="5" width="8.5703125" style="1" bestFit="1" customWidth="1"/>
    <col min="6" max="6" width="15.7109375" style="1" customWidth="1"/>
    <col min="7" max="7" width="8.5703125" style="1" bestFit="1" customWidth="1"/>
    <col min="8" max="8" width="16" style="1" customWidth="1"/>
    <col min="9" max="9" width="7.7109375" style="1" bestFit="1" customWidth="1"/>
    <col min="10" max="16384" width="9.140625" style="1"/>
  </cols>
  <sheetData>
    <row r="1" spans="1:9" x14ac:dyDescent="0.3">
      <c r="A1" s="8" t="s">
        <v>52</v>
      </c>
      <c r="B1" s="1" t="s">
        <v>60</v>
      </c>
    </row>
    <row r="2" spans="1:9" x14ac:dyDescent="0.3">
      <c r="D2" s="5" t="s">
        <v>82</v>
      </c>
      <c r="E2" s="5"/>
      <c r="F2" s="5" t="s">
        <v>31</v>
      </c>
      <c r="G2" s="5"/>
      <c r="H2" s="5" t="s">
        <v>33</v>
      </c>
    </row>
    <row r="3" spans="1:9" x14ac:dyDescent="0.3">
      <c r="B3" s="9" t="s">
        <v>30</v>
      </c>
      <c r="D3" s="17">
        <v>46022</v>
      </c>
      <c r="E3" s="10" t="s">
        <v>35</v>
      </c>
      <c r="F3" s="17">
        <v>46387</v>
      </c>
      <c r="G3" s="10" t="s">
        <v>35</v>
      </c>
      <c r="H3" s="17">
        <v>46752</v>
      </c>
      <c r="I3" s="10" t="s">
        <v>35</v>
      </c>
    </row>
    <row r="4" spans="1:9" x14ac:dyDescent="0.3">
      <c r="A4" s="6" t="s">
        <v>39</v>
      </c>
      <c r="B4" s="3"/>
      <c r="C4" s="3"/>
      <c r="D4" s="7"/>
      <c r="E4" s="2"/>
      <c r="F4" s="7"/>
      <c r="G4" s="13"/>
      <c r="H4" s="7"/>
      <c r="I4" s="13"/>
    </row>
    <row r="5" spans="1:9" x14ac:dyDescent="0.3">
      <c r="A5" s="3" t="s">
        <v>40</v>
      </c>
      <c r="B5" s="3"/>
      <c r="C5" s="3"/>
      <c r="D5" s="7"/>
      <c r="E5" s="2"/>
      <c r="F5" s="7"/>
      <c r="G5" s="13"/>
      <c r="H5" s="7"/>
      <c r="I5" s="13"/>
    </row>
    <row r="6" spans="1:9" x14ac:dyDescent="0.3">
      <c r="A6" s="3"/>
      <c r="B6" s="3" t="s">
        <v>54</v>
      </c>
      <c r="C6" s="3"/>
      <c r="D6" s="7">
        <v>0</v>
      </c>
      <c r="E6" s="16">
        <f>D6/$D$19</f>
        <v>0</v>
      </c>
      <c r="F6" s="7">
        <v>500</v>
      </c>
      <c r="G6" s="16">
        <f>F6/$F$19</f>
        <v>8.1566068515497546E-3</v>
      </c>
      <c r="H6" s="7">
        <v>3500</v>
      </c>
      <c r="I6" s="16">
        <f>H6/$H$19</f>
        <v>5.2631578947368418E-2</v>
      </c>
    </row>
    <row r="7" spans="1:9" hidden="1" x14ac:dyDescent="0.3">
      <c r="A7" s="3"/>
      <c r="B7" s="3" t="s">
        <v>53</v>
      </c>
      <c r="C7" s="3"/>
      <c r="D7" s="7">
        <v>0</v>
      </c>
      <c r="E7" s="16">
        <f>D7/$D$19</f>
        <v>0</v>
      </c>
      <c r="F7" s="7">
        <v>0</v>
      </c>
      <c r="G7" s="16">
        <f>F7/$F$19</f>
        <v>0</v>
      </c>
      <c r="H7" s="7">
        <v>0</v>
      </c>
      <c r="I7" s="16">
        <f>H7/$H$19</f>
        <v>0</v>
      </c>
    </row>
    <row r="8" spans="1:9" x14ac:dyDescent="0.3">
      <c r="A8" s="3"/>
      <c r="B8" s="3" t="s">
        <v>55</v>
      </c>
      <c r="C8" s="3"/>
      <c r="D8" s="7">
        <v>0</v>
      </c>
      <c r="E8" s="16">
        <f>D8/$D$19</f>
        <v>0</v>
      </c>
      <c r="F8" s="7">
        <v>0</v>
      </c>
      <c r="G8" s="16">
        <f>F8/$F$19</f>
        <v>0</v>
      </c>
      <c r="H8" s="7">
        <v>0</v>
      </c>
      <c r="I8" s="16">
        <f>H8/$H$19</f>
        <v>0</v>
      </c>
    </row>
    <row r="9" spans="1:9" ht="8.25" customHeight="1" x14ac:dyDescent="0.3">
      <c r="A9" s="3"/>
      <c r="B9" s="3"/>
      <c r="C9" s="3"/>
      <c r="D9" s="7"/>
      <c r="E9" s="16" t="s">
        <v>28</v>
      </c>
      <c r="F9" s="7" t="s">
        <v>28</v>
      </c>
      <c r="G9" s="16" t="s">
        <v>28</v>
      </c>
      <c r="H9" s="7"/>
      <c r="I9" s="16" t="s">
        <v>28</v>
      </c>
    </row>
    <row r="10" spans="1:9" x14ac:dyDescent="0.3">
      <c r="A10" s="3" t="s">
        <v>41</v>
      </c>
      <c r="B10" s="3" t="s">
        <v>42</v>
      </c>
      <c r="C10" s="3"/>
      <c r="D10" s="7">
        <v>0</v>
      </c>
      <c r="E10" s="16">
        <f t="shared" ref="E10:E16" si="0">D10/$D$19</f>
        <v>0</v>
      </c>
      <c r="F10" s="7">
        <v>5000</v>
      </c>
      <c r="G10" s="16">
        <f>F10/$F$19</f>
        <v>8.1566068515497553E-2</v>
      </c>
      <c r="H10" s="7">
        <v>5000</v>
      </c>
      <c r="I10" s="16">
        <f>H10/$H$19</f>
        <v>7.5187969924812026E-2</v>
      </c>
    </row>
    <row r="11" spans="1:9" x14ac:dyDescent="0.3">
      <c r="A11" s="3"/>
      <c r="B11" s="3" t="s">
        <v>61</v>
      </c>
      <c r="C11" s="3"/>
      <c r="D11" s="7"/>
      <c r="E11" s="16">
        <f t="shared" si="0"/>
        <v>0</v>
      </c>
      <c r="F11" s="7">
        <v>5000</v>
      </c>
      <c r="G11" s="16">
        <f>F11/$F$19</f>
        <v>8.1566068515497553E-2</v>
      </c>
      <c r="H11" s="7">
        <v>15000</v>
      </c>
      <c r="I11" s="16">
        <f>H11/$H$19</f>
        <v>0.22556390977443608</v>
      </c>
    </row>
    <row r="12" spans="1:9" x14ac:dyDescent="0.3">
      <c r="A12" s="3"/>
      <c r="B12" s="3" t="s">
        <v>62</v>
      </c>
      <c r="C12" s="3"/>
      <c r="D12" s="7">
        <f>(1000*48)</f>
        <v>48000</v>
      </c>
      <c r="E12" s="16">
        <f t="shared" si="0"/>
        <v>0.91705522105329529</v>
      </c>
      <c r="F12" s="7">
        <f>(1000*37)</f>
        <v>37000</v>
      </c>
      <c r="G12" s="16">
        <f>F12/$F$19</f>
        <v>0.60358890701468193</v>
      </c>
      <c r="H12" s="7">
        <f>(1000*25)</f>
        <v>25000</v>
      </c>
      <c r="I12" s="16">
        <f>H12/$H$19</f>
        <v>0.37593984962406013</v>
      </c>
    </row>
    <row r="13" spans="1:9" x14ac:dyDescent="0.3">
      <c r="A13" s="3"/>
      <c r="B13" s="3" t="s">
        <v>43</v>
      </c>
      <c r="C13" s="3"/>
      <c r="D13" s="7">
        <v>1741.45</v>
      </c>
      <c r="E13" s="16">
        <f t="shared" si="0"/>
        <v>3.3270954472984608E-2</v>
      </c>
      <c r="F13" s="7">
        <v>2800</v>
      </c>
      <c r="G13" s="16">
        <f>F13/$F$19</f>
        <v>4.5676998368678633E-2</v>
      </c>
      <c r="H13" s="7">
        <v>4000</v>
      </c>
      <c r="I13" s="16">
        <f>H13/$H$19</f>
        <v>6.0150375939849621E-2</v>
      </c>
    </row>
    <row r="14" spans="1:9" ht="8.25" customHeight="1" x14ac:dyDescent="0.3">
      <c r="A14" s="3"/>
      <c r="B14" s="3" t="s">
        <v>28</v>
      </c>
      <c r="C14" s="3"/>
      <c r="D14" s="7"/>
      <c r="E14" s="16">
        <f t="shared" si="0"/>
        <v>0</v>
      </c>
      <c r="F14" s="7"/>
      <c r="G14" s="16" t="s">
        <v>28</v>
      </c>
      <c r="H14" s="7">
        <v>0</v>
      </c>
      <c r="I14" s="16" t="s">
        <v>28</v>
      </c>
    </row>
    <row r="15" spans="1:9" x14ac:dyDescent="0.3">
      <c r="A15" s="3" t="s">
        <v>44</v>
      </c>
      <c r="B15" s="3" t="s">
        <v>63</v>
      </c>
      <c r="C15" s="3"/>
      <c r="D15" s="7"/>
      <c r="E15" s="16">
        <f t="shared" si="0"/>
        <v>0</v>
      </c>
      <c r="F15" s="7">
        <v>8000</v>
      </c>
      <c r="G15" s="16">
        <f>F15/$F$19</f>
        <v>0.13050570962479607</v>
      </c>
      <c r="H15" s="7">
        <v>13000</v>
      </c>
      <c r="I15" s="16">
        <f>H15/$H$19</f>
        <v>0.19548872180451127</v>
      </c>
    </row>
    <row r="16" spans="1:9" x14ac:dyDescent="0.3">
      <c r="A16" s="3"/>
      <c r="B16" s="3" t="s">
        <v>77</v>
      </c>
      <c r="C16" s="3"/>
      <c r="D16" s="7">
        <v>2600</v>
      </c>
      <c r="E16" s="16">
        <f t="shared" si="0"/>
        <v>4.9673824473720159E-2</v>
      </c>
      <c r="F16" s="7">
        <v>3000</v>
      </c>
      <c r="G16" s="16">
        <f>F16/$F$19</f>
        <v>4.8939641109298535E-2</v>
      </c>
      <c r="H16" s="7">
        <v>1000</v>
      </c>
      <c r="I16" s="16">
        <f>H16/$H$19</f>
        <v>1.5037593984962405E-2</v>
      </c>
    </row>
    <row r="17" spans="1:9" x14ac:dyDescent="0.3">
      <c r="A17" s="3"/>
      <c r="B17" s="3" t="s">
        <v>46</v>
      </c>
      <c r="C17" s="3"/>
      <c r="D17" s="7">
        <v>0</v>
      </c>
      <c r="E17" s="16">
        <f>19/$D$19</f>
        <v>3.6300102500026271E-4</v>
      </c>
      <c r="F17" s="7"/>
      <c r="G17" s="16">
        <f>F17/$F$19</f>
        <v>0</v>
      </c>
      <c r="H17" s="7"/>
      <c r="I17" s="16">
        <f>H17/$H$19</f>
        <v>0</v>
      </c>
    </row>
    <row r="18" spans="1:9" ht="6.75" customHeight="1" x14ac:dyDescent="0.3">
      <c r="A18" s="3"/>
      <c r="B18" s="3"/>
      <c r="C18" s="3"/>
      <c r="D18" s="7" t="s">
        <v>28</v>
      </c>
      <c r="E18" s="13"/>
      <c r="F18" s="7" t="s">
        <v>28</v>
      </c>
      <c r="G18" s="13"/>
      <c r="H18" s="7" t="s">
        <v>28</v>
      </c>
      <c r="I18" s="13"/>
    </row>
    <row r="19" spans="1:9" x14ac:dyDescent="0.3">
      <c r="A19" s="3"/>
      <c r="B19" s="4" t="s">
        <v>1</v>
      </c>
      <c r="C19" s="3"/>
      <c r="D19" s="11">
        <f t="shared" ref="D19:I19" si="1">SUM(D6:D17)</f>
        <v>52341.45</v>
      </c>
      <c r="E19" s="14">
        <f t="shared" si="1"/>
        <v>1.0003630010250002</v>
      </c>
      <c r="F19" s="11">
        <f t="shared" si="1"/>
        <v>61300</v>
      </c>
      <c r="G19" s="14">
        <f t="shared" si="1"/>
        <v>1.0000000000000002</v>
      </c>
      <c r="H19" s="11">
        <f t="shared" si="1"/>
        <v>66500</v>
      </c>
      <c r="I19" s="14">
        <f t="shared" si="1"/>
        <v>1</v>
      </c>
    </row>
    <row r="20" spans="1:9" x14ac:dyDescent="0.3">
      <c r="A20" s="3"/>
      <c r="B20" s="3"/>
      <c r="C20" s="3"/>
      <c r="D20" s="7"/>
      <c r="E20" s="13"/>
      <c r="F20" s="7"/>
      <c r="G20" s="13"/>
      <c r="H20" s="7"/>
      <c r="I20" s="13"/>
    </row>
    <row r="21" spans="1:9" x14ac:dyDescent="0.3">
      <c r="A21" s="6" t="s">
        <v>0</v>
      </c>
      <c r="B21" s="3"/>
      <c r="C21" s="3"/>
      <c r="D21" s="7"/>
      <c r="E21" s="16">
        <f t="shared" ref="E21:E48" si="2">D21/$D$19</f>
        <v>0</v>
      </c>
      <c r="F21" s="7"/>
      <c r="G21" s="16">
        <f t="shared" ref="G21:G48" si="3">F21/$F$19</f>
        <v>0</v>
      </c>
      <c r="H21" s="7"/>
      <c r="I21" s="16">
        <f t="shared" ref="I21:I48" si="4">H21/$H$19</f>
        <v>0</v>
      </c>
    </row>
    <row r="22" spans="1:9" x14ac:dyDescent="0.3">
      <c r="A22" s="3"/>
      <c r="B22" s="3" t="s">
        <v>64</v>
      </c>
      <c r="C22" s="3"/>
      <c r="D22" s="7"/>
      <c r="E22" s="16">
        <f>D22/$D$19</f>
        <v>0</v>
      </c>
      <c r="F22" s="7">
        <f>(1000*52)-F12</f>
        <v>15000</v>
      </c>
      <c r="G22" s="16">
        <f t="shared" si="3"/>
        <v>0.24469820554649266</v>
      </c>
      <c r="H22" s="7">
        <f>((1000*54)-H12)</f>
        <v>29000</v>
      </c>
      <c r="I22" s="16">
        <f t="shared" si="4"/>
        <v>0.43609022556390975</v>
      </c>
    </row>
    <row r="23" spans="1:9" x14ac:dyDescent="0.3">
      <c r="A23" s="3"/>
      <c r="B23" s="3" t="s">
        <v>78</v>
      </c>
      <c r="C23" s="3"/>
      <c r="D23" s="7">
        <f>(1000*48)</f>
        <v>48000</v>
      </c>
      <c r="E23" s="16">
        <f>D23/$D$19</f>
        <v>0.91705522105329529</v>
      </c>
      <c r="F23" s="7">
        <f>(F12)</f>
        <v>37000</v>
      </c>
      <c r="G23" s="16">
        <f t="shared" si="3"/>
        <v>0.60358890701468193</v>
      </c>
      <c r="H23" s="7">
        <f>(H12)</f>
        <v>25000</v>
      </c>
      <c r="I23" s="16">
        <f t="shared" si="4"/>
        <v>0.37593984962406013</v>
      </c>
    </row>
    <row r="24" spans="1:9" hidden="1" x14ac:dyDescent="0.3">
      <c r="A24" s="3"/>
      <c r="B24" s="3" t="s">
        <v>17</v>
      </c>
      <c r="C24" s="3"/>
      <c r="D24" s="7"/>
      <c r="E24" s="16">
        <f t="shared" si="2"/>
        <v>0</v>
      </c>
      <c r="F24" s="7"/>
      <c r="G24" s="16">
        <f t="shared" si="3"/>
        <v>0</v>
      </c>
      <c r="H24" s="7"/>
      <c r="I24" s="16">
        <f t="shared" si="4"/>
        <v>0</v>
      </c>
    </row>
    <row r="25" spans="1:9" hidden="1" x14ac:dyDescent="0.3">
      <c r="A25" s="3"/>
      <c r="B25" s="3" t="s">
        <v>23</v>
      </c>
      <c r="C25" s="3"/>
      <c r="D25" s="7"/>
      <c r="E25" s="16">
        <f t="shared" si="2"/>
        <v>0</v>
      </c>
      <c r="F25" s="7"/>
      <c r="G25" s="16">
        <f t="shared" si="3"/>
        <v>0</v>
      </c>
      <c r="H25" s="7"/>
      <c r="I25" s="16">
        <f t="shared" si="4"/>
        <v>0</v>
      </c>
    </row>
    <row r="26" spans="1:9" hidden="1" x14ac:dyDescent="0.3">
      <c r="A26" s="3"/>
      <c r="B26" s="3" t="s">
        <v>24</v>
      </c>
      <c r="C26" s="3"/>
      <c r="E26" s="16">
        <f>D17/$D$19</f>
        <v>0</v>
      </c>
      <c r="F26" s="7"/>
      <c r="G26" s="16">
        <f t="shared" si="3"/>
        <v>0</v>
      </c>
      <c r="H26" s="7"/>
      <c r="I26" s="16">
        <f t="shared" si="4"/>
        <v>0</v>
      </c>
    </row>
    <row r="27" spans="1:9" x14ac:dyDescent="0.3">
      <c r="A27" s="3" t="s">
        <v>12</v>
      </c>
      <c r="B27" s="3"/>
      <c r="C27" s="3"/>
      <c r="D27" s="7">
        <f>SUM(D22:D26)</f>
        <v>48000</v>
      </c>
      <c r="E27" s="16">
        <f t="shared" si="2"/>
        <v>0.91705522105329529</v>
      </c>
      <c r="F27" s="7">
        <f>SUM(F22:F26)</f>
        <v>52000</v>
      </c>
      <c r="G27" s="16">
        <f t="shared" si="3"/>
        <v>0.84828711256117451</v>
      </c>
      <c r="H27" s="7">
        <f>SUM(H22:H26)</f>
        <v>54000</v>
      </c>
      <c r="I27" s="16">
        <f t="shared" si="4"/>
        <v>0.81203007518796988</v>
      </c>
    </row>
    <row r="28" spans="1:9" ht="8.25" customHeight="1" x14ac:dyDescent="0.3">
      <c r="A28" s="3"/>
      <c r="B28" s="3"/>
      <c r="C28" s="3"/>
      <c r="D28" s="7"/>
      <c r="E28" s="16" t="s">
        <v>28</v>
      </c>
      <c r="F28" s="7"/>
      <c r="G28" s="13"/>
      <c r="H28" s="7"/>
      <c r="I28" s="16" t="s">
        <v>28</v>
      </c>
    </row>
    <row r="29" spans="1:9" x14ac:dyDescent="0.3">
      <c r="A29" s="3"/>
      <c r="B29" s="3" t="s">
        <v>58</v>
      </c>
      <c r="C29" s="3"/>
      <c r="D29" s="7">
        <f>(25*43)</f>
        <v>1075</v>
      </c>
      <c r="E29" s="16">
        <f t="shared" si="2"/>
        <v>2.053821588817276E-2</v>
      </c>
      <c r="F29" s="7">
        <v>1500</v>
      </c>
      <c r="G29" s="16">
        <f>F29/$F$19</f>
        <v>2.4469820554649267E-2</v>
      </c>
      <c r="H29" s="7">
        <v>3000</v>
      </c>
      <c r="I29" s="16">
        <f t="shared" si="4"/>
        <v>4.5112781954887216E-2</v>
      </c>
    </row>
    <row r="30" spans="1:9" hidden="1" x14ac:dyDescent="0.3">
      <c r="A30" s="3"/>
      <c r="B30" s="3" t="s">
        <v>59</v>
      </c>
      <c r="C30" s="3"/>
      <c r="D30" s="7"/>
      <c r="E30" s="16">
        <f t="shared" si="2"/>
        <v>0</v>
      </c>
      <c r="F30" s="7"/>
      <c r="G30" s="16">
        <f>F30/$F$19</f>
        <v>0</v>
      </c>
      <c r="H30" s="7"/>
      <c r="I30" s="16">
        <f t="shared" si="4"/>
        <v>0</v>
      </c>
    </row>
    <row r="31" spans="1:9" hidden="1" x14ac:dyDescent="0.3">
      <c r="A31" s="3"/>
      <c r="B31" s="3" t="s">
        <v>56</v>
      </c>
      <c r="C31" s="3"/>
      <c r="D31" s="7"/>
      <c r="E31" s="16">
        <f t="shared" si="2"/>
        <v>0</v>
      </c>
      <c r="F31" s="7"/>
      <c r="G31" s="16">
        <f t="shared" si="3"/>
        <v>0</v>
      </c>
      <c r="H31" s="7"/>
      <c r="I31" s="16">
        <f t="shared" si="4"/>
        <v>0</v>
      </c>
    </row>
    <row r="32" spans="1:9" x14ac:dyDescent="0.3">
      <c r="A32" s="3"/>
      <c r="B32" s="3" t="s">
        <v>5</v>
      </c>
      <c r="C32" s="3"/>
      <c r="D32" s="7">
        <f>(23.08*48)</f>
        <v>1107.8399999999999</v>
      </c>
      <c r="E32" s="16">
        <f t="shared" si="2"/>
        <v>2.1165634501910054E-2</v>
      </c>
      <c r="F32" s="7">
        <f>(23.08*52)</f>
        <v>1200.1599999999999</v>
      </c>
      <c r="G32" s="16">
        <f t="shared" si="3"/>
        <v>1.9578466557911907E-2</v>
      </c>
      <c r="H32" s="7">
        <f>(23.08*54)</f>
        <v>1246.32</v>
      </c>
      <c r="I32" s="16">
        <f t="shared" si="4"/>
        <v>1.8741654135338345E-2</v>
      </c>
    </row>
    <row r="33" spans="1:9" x14ac:dyDescent="0.3">
      <c r="A33" s="3"/>
      <c r="B33" s="3" t="s">
        <v>81</v>
      </c>
      <c r="C33" s="3"/>
      <c r="D33" s="7">
        <f>((20.93)*48)</f>
        <v>1004.64</v>
      </c>
      <c r="E33" s="16">
        <f t="shared" si="2"/>
        <v>1.919396577664547E-2</v>
      </c>
      <c r="F33" s="7">
        <f>(20.93*52)</f>
        <v>1088.3599999999999</v>
      </c>
      <c r="G33" s="16">
        <f t="shared" si="3"/>
        <v>1.7754649265905382E-2</v>
      </c>
      <c r="H33" s="7">
        <f>(20.93*54)</f>
        <v>1130.22</v>
      </c>
      <c r="I33" s="16">
        <f t="shared" si="4"/>
        <v>1.6995789473684211E-2</v>
      </c>
    </row>
    <row r="34" spans="1:9" x14ac:dyDescent="0.3">
      <c r="A34" s="3"/>
      <c r="B34" s="3" t="s">
        <v>25</v>
      </c>
      <c r="C34" s="3"/>
      <c r="D34" s="7"/>
      <c r="E34" s="16">
        <f t="shared" si="2"/>
        <v>0</v>
      </c>
      <c r="F34" s="7">
        <v>3500</v>
      </c>
      <c r="G34" s="16">
        <f t="shared" si="3"/>
        <v>5.7096247960848286E-2</v>
      </c>
      <c r="H34" s="7">
        <v>4000</v>
      </c>
      <c r="I34" s="16">
        <f t="shared" si="4"/>
        <v>6.0150375939849621E-2</v>
      </c>
    </row>
    <row r="35" spans="1:9" hidden="1" x14ac:dyDescent="0.3">
      <c r="A35" s="3"/>
      <c r="B35" s="3" t="s">
        <v>79</v>
      </c>
      <c r="C35" s="3"/>
      <c r="D35" s="7">
        <v>0</v>
      </c>
      <c r="E35" s="16">
        <f t="shared" si="2"/>
        <v>0</v>
      </c>
      <c r="F35" s="7">
        <v>0</v>
      </c>
      <c r="G35" s="16">
        <f t="shared" si="3"/>
        <v>0</v>
      </c>
      <c r="H35" s="7">
        <v>0</v>
      </c>
      <c r="I35" s="16">
        <f t="shared" si="4"/>
        <v>0</v>
      </c>
    </row>
    <row r="36" spans="1:9" hidden="1" x14ac:dyDescent="0.3">
      <c r="A36" s="3"/>
      <c r="B36" s="3" t="s">
        <v>20</v>
      </c>
      <c r="C36" s="3"/>
      <c r="D36" s="7"/>
      <c r="E36" s="16">
        <f t="shared" si="2"/>
        <v>0</v>
      </c>
      <c r="F36" s="7"/>
      <c r="G36" s="16">
        <f t="shared" si="3"/>
        <v>0</v>
      </c>
      <c r="H36" s="7"/>
      <c r="I36" s="16">
        <f t="shared" si="4"/>
        <v>0</v>
      </c>
    </row>
    <row r="37" spans="1:9" x14ac:dyDescent="0.3">
      <c r="A37" s="3"/>
      <c r="B37" s="3" t="s">
        <v>80</v>
      </c>
      <c r="C37" s="3"/>
      <c r="D37" s="7">
        <v>0</v>
      </c>
      <c r="E37" s="16">
        <f t="shared" si="2"/>
        <v>0</v>
      </c>
      <c r="F37" s="7">
        <v>0</v>
      </c>
      <c r="G37" s="16">
        <f t="shared" si="3"/>
        <v>0</v>
      </c>
      <c r="H37" s="7">
        <v>0</v>
      </c>
      <c r="I37" s="16">
        <f t="shared" si="4"/>
        <v>0</v>
      </c>
    </row>
    <row r="38" spans="1:9" hidden="1" x14ac:dyDescent="0.3">
      <c r="A38" s="3"/>
      <c r="B38" s="3" t="s">
        <v>3</v>
      </c>
      <c r="C38" s="3"/>
      <c r="D38" s="7"/>
      <c r="E38" s="16">
        <f t="shared" si="2"/>
        <v>0</v>
      </c>
      <c r="F38" s="7"/>
      <c r="G38" s="16">
        <f t="shared" si="3"/>
        <v>0</v>
      </c>
      <c r="H38" s="7"/>
      <c r="I38" s="16">
        <f t="shared" si="4"/>
        <v>0</v>
      </c>
    </row>
    <row r="39" spans="1:9" hidden="1" x14ac:dyDescent="0.3">
      <c r="A39" s="3"/>
      <c r="B39" s="3" t="s">
        <v>4</v>
      </c>
      <c r="C39" s="3"/>
      <c r="D39" s="7"/>
      <c r="E39" s="16">
        <f t="shared" si="2"/>
        <v>0</v>
      </c>
      <c r="F39" s="7"/>
      <c r="G39" s="16">
        <f t="shared" si="3"/>
        <v>0</v>
      </c>
      <c r="H39" s="7"/>
      <c r="I39" s="16">
        <f t="shared" si="4"/>
        <v>0</v>
      </c>
    </row>
    <row r="40" spans="1:9" hidden="1" x14ac:dyDescent="0.3">
      <c r="A40" s="3"/>
      <c r="B40" s="3" t="s">
        <v>26</v>
      </c>
      <c r="C40" s="3"/>
      <c r="D40" s="7"/>
      <c r="E40" s="16">
        <f t="shared" si="2"/>
        <v>0</v>
      </c>
      <c r="F40" s="7"/>
      <c r="G40" s="16">
        <f t="shared" si="3"/>
        <v>0</v>
      </c>
      <c r="H40" s="7"/>
      <c r="I40" s="16">
        <f t="shared" si="4"/>
        <v>0</v>
      </c>
    </row>
    <row r="41" spans="1:9" hidden="1" x14ac:dyDescent="0.3">
      <c r="A41" s="3"/>
      <c r="B41" s="3" t="s">
        <v>10</v>
      </c>
      <c r="C41" s="3"/>
      <c r="D41" s="7"/>
      <c r="E41" s="16">
        <f t="shared" si="2"/>
        <v>0</v>
      </c>
      <c r="F41" s="7"/>
      <c r="G41" s="16">
        <f t="shared" si="3"/>
        <v>0</v>
      </c>
      <c r="H41" s="7"/>
      <c r="I41" s="16">
        <f t="shared" si="4"/>
        <v>0</v>
      </c>
    </row>
    <row r="42" spans="1:9" hidden="1" x14ac:dyDescent="0.3">
      <c r="A42" s="3"/>
      <c r="B42" s="3" t="s">
        <v>27</v>
      </c>
      <c r="C42" s="3"/>
      <c r="D42" s="7"/>
      <c r="E42" s="16">
        <f t="shared" si="2"/>
        <v>0</v>
      </c>
      <c r="F42" s="7"/>
      <c r="G42" s="16">
        <f t="shared" si="3"/>
        <v>0</v>
      </c>
      <c r="H42" s="7"/>
      <c r="I42" s="16">
        <f t="shared" si="4"/>
        <v>0</v>
      </c>
    </row>
    <row r="43" spans="1:9" x14ac:dyDescent="0.3">
      <c r="A43" s="3"/>
      <c r="B43" s="3" t="s">
        <v>57</v>
      </c>
      <c r="C43" s="3"/>
      <c r="D43" s="7">
        <f>(8.08*48)</f>
        <v>387.84000000000003</v>
      </c>
      <c r="E43" s="16">
        <f t="shared" si="2"/>
        <v>7.4098061861106266E-3</v>
      </c>
      <c r="F43" s="7">
        <f>(8.08*52)</f>
        <v>420.16</v>
      </c>
      <c r="G43" s="16">
        <f t="shared" si="3"/>
        <v>6.8541598694942911E-3</v>
      </c>
      <c r="H43" s="7">
        <f>(8.08*56)</f>
        <v>452.48</v>
      </c>
      <c r="I43" s="16">
        <f t="shared" si="4"/>
        <v>6.8042105263157893E-3</v>
      </c>
    </row>
    <row r="44" spans="1:9" hidden="1" x14ac:dyDescent="0.3">
      <c r="A44" s="3"/>
      <c r="B44" s="3" t="s">
        <v>22</v>
      </c>
      <c r="C44" s="3"/>
      <c r="D44" s="7"/>
      <c r="E44" s="16">
        <f t="shared" si="2"/>
        <v>0</v>
      </c>
      <c r="F44" s="7"/>
      <c r="G44" s="16">
        <f t="shared" si="3"/>
        <v>0</v>
      </c>
      <c r="H44" s="7"/>
      <c r="I44" s="16">
        <f t="shared" si="4"/>
        <v>0</v>
      </c>
    </row>
    <row r="45" spans="1:9" x14ac:dyDescent="0.3">
      <c r="A45" s="3"/>
      <c r="B45" s="3" t="s">
        <v>9</v>
      </c>
      <c r="C45" s="3"/>
      <c r="D45" s="7">
        <v>0</v>
      </c>
      <c r="E45" s="16">
        <f t="shared" si="2"/>
        <v>0</v>
      </c>
      <c r="F45" s="7">
        <v>500</v>
      </c>
      <c r="G45" s="16">
        <f t="shared" si="3"/>
        <v>8.1566068515497546E-3</v>
      </c>
      <c r="H45" s="7">
        <v>1000</v>
      </c>
      <c r="I45" s="16">
        <f t="shared" si="4"/>
        <v>1.5037593984962405E-2</v>
      </c>
    </row>
    <row r="46" spans="1:9" x14ac:dyDescent="0.3">
      <c r="A46" s="3"/>
      <c r="B46" s="4" t="s">
        <v>11</v>
      </c>
      <c r="C46" s="3"/>
      <c r="D46" s="11">
        <f>SUM(D27:D45)</f>
        <v>51575.319999999992</v>
      </c>
      <c r="E46" s="16">
        <f t="shared" si="2"/>
        <v>0.985362843406134</v>
      </c>
      <c r="F46" s="11">
        <f>SUM(F27:F45)</f>
        <v>60208.680000000008</v>
      </c>
      <c r="G46" s="16">
        <f t="shared" si="3"/>
        <v>0.98219706362153358</v>
      </c>
      <c r="H46" s="11">
        <f>SUM(H27:H45)</f>
        <v>64829.020000000004</v>
      </c>
      <c r="I46" s="16">
        <f t="shared" si="4"/>
        <v>0.97487248120300762</v>
      </c>
    </row>
    <row r="47" spans="1:9" x14ac:dyDescent="0.3">
      <c r="A47" s="3"/>
      <c r="B47" s="3"/>
      <c r="C47" s="3"/>
      <c r="D47" s="7"/>
      <c r="E47" s="16" t="s">
        <v>28</v>
      </c>
      <c r="F47" s="7"/>
      <c r="G47" s="16" t="s">
        <v>28</v>
      </c>
      <c r="H47" s="7"/>
      <c r="I47" s="16" t="s">
        <v>28</v>
      </c>
    </row>
    <row r="48" spans="1:9" x14ac:dyDescent="0.3">
      <c r="A48" s="6" t="s">
        <v>49</v>
      </c>
      <c r="B48" s="3"/>
      <c r="C48" s="3"/>
      <c r="D48" s="11">
        <f>D19-D46</f>
        <v>766.13000000000466</v>
      </c>
      <c r="E48" s="16">
        <f t="shared" si="2"/>
        <v>1.4637156593865946E-2</v>
      </c>
      <c r="F48" s="11">
        <f>F19-F46</f>
        <v>1091.3199999999924</v>
      </c>
      <c r="G48" s="16">
        <f t="shared" si="3"/>
        <v>1.7802936378466434E-2</v>
      </c>
      <c r="H48" s="11">
        <f>H19-H46</f>
        <v>1670.9799999999959</v>
      </c>
      <c r="I48" s="16">
        <f t="shared" si="4"/>
        <v>2.5127518796992421E-2</v>
      </c>
    </row>
    <row r="49" spans="1:9" ht="8.25" customHeight="1" x14ac:dyDescent="0.3">
      <c r="E49" s="15"/>
      <c r="G49" s="15"/>
      <c r="I49" s="15"/>
    </row>
    <row r="50" spans="1:9" x14ac:dyDescent="0.3">
      <c r="A50" s="6" t="s">
        <v>50</v>
      </c>
      <c r="B50" s="3"/>
      <c r="C50" s="3"/>
      <c r="D50" s="11">
        <v>766.13</v>
      </c>
      <c r="E50" s="13"/>
      <c r="F50" s="11">
        <f>(F48)+D50</f>
        <v>1857.4499999999925</v>
      </c>
      <c r="G50" s="13"/>
      <c r="H50" s="11">
        <f>(F50+H48)</f>
        <v>3528.4299999999885</v>
      </c>
      <c r="I50" s="13"/>
    </row>
    <row r="51" spans="1:9" ht="13.5" customHeight="1" x14ac:dyDescent="0.3">
      <c r="A51" s="19" t="s">
        <v>28</v>
      </c>
      <c r="B51" s="20"/>
      <c r="C51" s="20"/>
      <c r="D51" s="20"/>
      <c r="E51" s="15"/>
      <c r="G51" s="15"/>
      <c r="I51" s="15"/>
    </row>
    <row r="52" spans="1:9" x14ac:dyDescent="0.3">
      <c r="E52" s="15"/>
      <c r="G52" s="15"/>
      <c r="I52" s="15"/>
    </row>
    <row r="53" spans="1:9" x14ac:dyDescent="0.3">
      <c r="E53" s="15"/>
      <c r="G53" s="15"/>
      <c r="I53" s="15"/>
    </row>
    <row r="54" spans="1:9" x14ac:dyDescent="0.3">
      <c r="E54" s="15"/>
      <c r="G54" s="15"/>
      <c r="I54" s="15"/>
    </row>
    <row r="55" spans="1:9" x14ac:dyDescent="0.3">
      <c r="E55" s="15"/>
      <c r="G55" s="15"/>
      <c r="I55" s="15"/>
    </row>
    <row r="56" spans="1:9" x14ac:dyDescent="0.3">
      <c r="E56" s="15"/>
      <c r="G56" s="15"/>
      <c r="I56" s="15"/>
    </row>
    <row r="57" spans="1:9" x14ac:dyDescent="0.3">
      <c r="E57" s="15"/>
      <c r="G57" s="15"/>
      <c r="I57" s="15"/>
    </row>
    <row r="58" spans="1:9" x14ac:dyDescent="0.3">
      <c r="E58" s="15"/>
      <c r="G58" s="15"/>
      <c r="I58" s="15"/>
    </row>
    <row r="59" spans="1:9" x14ac:dyDescent="0.3">
      <c r="E59" s="15"/>
      <c r="G59" s="15"/>
      <c r="I59" s="15"/>
    </row>
    <row r="60" spans="1:9" x14ac:dyDescent="0.3">
      <c r="E60" s="15"/>
      <c r="G60" s="15"/>
      <c r="I60" s="15"/>
    </row>
    <row r="61" spans="1:9" x14ac:dyDescent="0.3">
      <c r="E61" s="15"/>
      <c r="G61" s="15"/>
      <c r="I61" s="15"/>
    </row>
    <row r="62" spans="1:9" x14ac:dyDescent="0.3">
      <c r="E62" s="15"/>
      <c r="G62" s="15"/>
      <c r="I62" s="15"/>
    </row>
    <row r="63" spans="1:9" x14ac:dyDescent="0.3">
      <c r="E63" s="15"/>
      <c r="G63" s="15"/>
      <c r="I63" s="15"/>
    </row>
    <row r="64" spans="1:9" x14ac:dyDescent="0.3">
      <c r="E64" s="15"/>
      <c r="G64" s="15"/>
      <c r="I64" s="15"/>
    </row>
    <row r="65" spans="5:9" x14ac:dyDescent="0.3">
      <c r="E65" s="15"/>
      <c r="G65" s="15"/>
      <c r="I65" s="15"/>
    </row>
    <row r="66" spans="5:9" x14ac:dyDescent="0.3">
      <c r="E66" s="15"/>
      <c r="G66" s="15"/>
      <c r="I66" s="15"/>
    </row>
    <row r="67" spans="5:9" x14ac:dyDescent="0.3">
      <c r="E67" s="15"/>
      <c r="G67" s="15"/>
      <c r="I67" s="15"/>
    </row>
    <row r="68" spans="5:9" x14ac:dyDescent="0.3">
      <c r="E68" s="15"/>
      <c r="G68" s="15"/>
      <c r="I68" s="15"/>
    </row>
    <row r="69" spans="5:9" x14ac:dyDescent="0.3">
      <c r="E69" s="15"/>
      <c r="G69" s="15"/>
      <c r="I69" s="15"/>
    </row>
    <row r="70" spans="5:9" x14ac:dyDescent="0.3">
      <c r="E70" s="15"/>
      <c r="G70" s="15"/>
      <c r="I70" s="15"/>
    </row>
    <row r="71" spans="5:9" x14ac:dyDescent="0.3">
      <c r="E71" s="15"/>
      <c r="G71" s="15"/>
      <c r="I71" s="15"/>
    </row>
    <row r="72" spans="5:9" x14ac:dyDescent="0.3">
      <c r="E72" s="15"/>
      <c r="I72" s="15"/>
    </row>
    <row r="73" spans="5:9" x14ac:dyDescent="0.3">
      <c r="I73" s="15"/>
    </row>
    <row r="74" spans="5:9" x14ac:dyDescent="0.3">
      <c r="I74" s="15"/>
    </row>
    <row r="75" spans="5:9" x14ac:dyDescent="0.3">
      <c r="I75" s="15"/>
    </row>
    <row r="76" spans="5:9" x14ac:dyDescent="0.3">
      <c r="I76" s="15"/>
    </row>
    <row r="77" spans="5:9" x14ac:dyDescent="0.3">
      <c r="I77" s="15"/>
    </row>
    <row r="78" spans="5:9" x14ac:dyDescent="0.3">
      <c r="I78" s="15"/>
    </row>
    <row r="79" spans="5:9" x14ac:dyDescent="0.3">
      <c r="I79" s="15"/>
    </row>
    <row r="80" spans="5:9" x14ac:dyDescent="0.3">
      <c r="I80" s="15"/>
    </row>
    <row r="81" spans="9:9" x14ac:dyDescent="0.3">
      <c r="I81" s="15"/>
    </row>
    <row r="82" spans="9:9" x14ac:dyDescent="0.3">
      <c r="I82" s="15"/>
    </row>
    <row r="83" spans="9:9" x14ac:dyDescent="0.3">
      <c r="I83" s="15"/>
    </row>
    <row r="84" spans="9:9" x14ac:dyDescent="0.3">
      <c r="I84" s="15"/>
    </row>
    <row r="85" spans="9:9" x14ac:dyDescent="0.3">
      <c r="I85" s="15"/>
    </row>
    <row r="86" spans="9:9" x14ac:dyDescent="0.3">
      <c r="I86" s="15"/>
    </row>
    <row r="87" spans="9:9" x14ac:dyDescent="0.3">
      <c r="I87" s="15"/>
    </row>
    <row r="88" spans="9:9" x14ac:dyDescent="0.3">
      <c r="I88" s="15"/>
    </row>
    <row r="89" spans="9:9" x14ac:dyDescent="0.3">
      <c r="I89" s="15"/>
    </row>
    <row r="90" spans="9:9" x14ac:dyDescent="0.3">
      <c r="I90" s="15"/>
    </row>
    <row r="91" spans="9:9" x14ac:dyDescent="0.3">
      <c r="I91" s="15"/>
    </row>
    <row r="92" spans="9:9" x14ac:dyDescent="0.3">
      <c r="I92" s="15"/>
    </row>
    <row r="93" spans="9:9" x14ac:dyDescent="0.3">
      <c r="I93" s="15"/>
    </row>
    <row r="94" spans="9:9" x14ac:dyDescent="0.3">
      <c r="I94" s="15"/>
    </row>
    <row r="95" spans="9:9" x14ac:dyDescent="0.3">
      <c r="I95" s="15"/>
    </row>
    <row r="96" spans="9:9" x14ac:dyDescent="0.3">
      <c r="I96" s="15"/>
    </row>
    <row r="97" spans="9:9" x14ac:dyDescent="0.3">
      <c r="I97" s="15"/>
    </row>
    <row r="98" spans="9:9" x14ac:dyDescent="0.3">
      <c r="I98" s="15"/>
    </row>
    <row r="99" spans="9:9" x14ac:dyDescent="0.3">
      <c r="I99" s="15"/>
    </row>
    <row r="100" spans="9:9" x14ac:dyDescent="0.3">
      <c r="I100" s="15"/>
    </row>
    <row r="101" spans="9:9" x14ac:dyDescent="0.3">
      <c r="I101" s="15"/>
    </row>
    <row r="102" spans="9:9" x14ac:dyDescent="0.3">
      <c r="I102" s="15"/>
    </row>
    <row r="103" spans="9:9" x14ac:dyDescent="0.3">
      <c r="I103" s="15"/>
    </row>
    <row r="104" spans="9:9" x14ac:dyDescent="0.3">
      <c r="I104" s="15"/>
    </row>
    <row r="105" spans="9:9" x14ac:dyDescent="0.3">
      <c r="I105" s="15"/>
    </row>
    <row r="106" spans="9:9" x14ac:dyDescent="0.3">
      <c r="I106" s="15"/>
    </row>
    <row r="107" spans="9:9" x14ac:dyDescent="0.3">
      <c r="I107" s="15"/>
    </row>
    <row r="108" spans="9:9" x14ac:dyDescent="0.3">
      <c r="I108" s="15"/>
    </row>
    <row r="109" spans="9:9" x14ac:dyDescent="0.3">
      <c r="I109" s="15"/>
    </row>
    <row r="110" spans="9:9" x14ac:dyDescent="0.3">
      <c r="I110" s="15"/>
    </row>
    <row r="111" spans="9:9" x14ac:dyDescent="0.3">
      <c r="I111" s="15"/>
    </row>
    <row r="112" spans="9:9" x14ac:dyDescent="0.3">
      <c r="I112" s="15"/>
    </row>
    <row r="113" spans="9:9" x14ac:dyDescent="0.3">
      <c r="I113" s="15"/>
    </row>
    <row r="114" spans="9:9" x14ac:dyDescent="0.3">
      <c r="I114" s="15"/>
    </row>
    <row r="115" spans="9:9" x14ac:dyDescent="0.3">
      <c r="I115" s="15"/>
    </row>
    <row r="116" spans="9:9" x14ac:dyDescent="0.3">
      <c r="I116" s="15"/>
    </row>
    <row r="117" spans="9:9" x14ac:dyDescent="0.3">
      <c r="I117" s="15"/>
    </row>
  </sheetData>
  <mergeCells count="1">
    <mergeCell ref="A51:D51"/>
  </mergeCells>
  <phoneticPr fontId="0" type="noConversion"/>
  <hyperlinks>
    <hyperlink ref="A51" r:id="rId1" display="www.FirstChildrensFinance.org" xr:uid="{FDA8B19A-0D4B-4401-9843-964D23966319}"/>
  </hyperlinks>
  <printOptions horizontalCentered="1"/>
  <pageMargins left="0.5" right="0.5" top="0.81" bottom="0.74" header="0.25" footer="0.32"/>
  <pageSetup scale="72" orientation="portrait" r:id="rId2"/>
  <headerFooter alignWithMargins="0">
    <oddHeader xml:space="preserve">&amp;C&amp;"Arial,Bold"&amp;16ANNUAL OPERATING BUDGET
3 Years&amp;R
</oddHeader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0527-5AD1-4617-AA55-49E718113784}">
  <dimension ref="A1:F25"/>
  <sheetViews>
    <sheetView workbookViewId="0">
      <selection activeCell="F4" sqref="F4"/>
    </sheetView>
  </sheetViews>
  <sheetFormatPr defaultRowHeight="12.75" x14ac:dyDescent="0.2"/>
  <cols>
    <col min="1" max="1" width="16.28515625" bestFit="1" customWidth="1"/>
    <col min="2" max="2" width="21.85546875" style="18" bestFit="1" customWidth="1"/>
    <col min="4" max="4" width="20.140625" bestFit="1" customWidth="1"/>
    <col min="5" max="5" width="21.85546875" style="18" bestFit="1" customWidth="1"/>
    <col min="6" max="6" width="11" style="18" bestFit="1" customWidth="1"/>
  </cols>
  <sheetData>
    <row r="1" spans="1:6" x14ac:dyDescent="0.2">
      <c r="A1" t="s">
        <v>65</v>
      </c>
      <c r="D1" t="s">
        <v>69</v>
      </c>
    </row>
    <row r="3" spans="1:6" x14ac:dyDescent="0.2">
      <c r="A3" t="s">
        <v>66</v>
      </c>
      <c r="B3" s="18">
        <v>10000</v>
      </c>
      <c r="D3" t="s">
        <v>70</v>
      </c>
      <c r="E3" s="18">
        <v>8000</v>
      </c>
      <c r="F3" s="18">
        <v>12000</v>
      </c>
    </row>
    <row r="4" spans="1:6" x14ac:dyDescent="0.2">
      <c r="A4" t="s">
        <v>67</v>
      </c>
      <c r="B4" s="18">
        <v>10000</v>
      </c>
      <c r="D4" t="s">
        <v>71</v>
      </c>
      <c r="E4" s="18">
        <v>6000</v>
      </c>
      <c r="F4" s="18">
        <v>8000</v>
      </c>
    </row>
    <row r="5" spans="1:6" x14ac:dyDescent="0.2">
      <c r="A5" t="s">
        <v>68</v>
      </c>
      <c r="B5" s="18">
        <v>7000</v>
      </c>
      <c r="D5" t="s">
        <v>72</v>
      </c>
      <c r="E5" s="18">
        <v>1500</v>
      </c>
      <c r="F5" s="18">
        <v>3000</v>
      </c>
    </row>
    <row r="6" spans="1:6" x14ac:dyDescent="0.2">
      <c r="D6" t="s">
        <v>73</v>
      </c>
      <c r="E6" s="18">
        <v>1000</v>
      </c>
      <c r="F6" s="18">
        <v>1000</v>
      </c>
    </row>
    <row r="7" spans="1:6" x14ac:dyDescent="0.2">
      <c r="D7" t="s">
        <v>74</v>
      </c>
      <c r="E7" s="18">
        <v>1000</v>
      </c>
      <c r="F7" s="18">
        <v>2000</v>
      </c>
    </row>
    <row r="21" spans="1:6" x14ac:dyDescent="0.2">
      <c r="A21" t="s">
        <v>75</v>
      </c>
      <c r="B21" s="18">
        <f>SUM(B3:B17)</f>
        <v>27000</v>
      </c>
      <c r="C21" s="18">
        <f t="shared" ref="C21:F21" si="0">SUM(C3:C17)</f>
        <v>0</v>
      </c>
      <c r="D21" s="18">
        <f t="shared" si="0"/>
        <v>0</v>
      </c>
      <c r="E21" s="18">
        <f t="shared" si="0"/>
        <v>17500</v>
      </c>
      <c r="F21" s="18">
        <f t="shared" si="0"/>
        <v>26000</v>
      </c>
    </row>
    <row r="25" spans="1:6" x14ac:dyDescent="0.2">
      <c r="A25" t="s">
        <v>76</v>
      </c>
      <c r="B25" s="18">
        <f>(B21+E21)</f>
        <v>44500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3B95-C667-4035-BD36-ABDBA677EEDB}">
  <sheetPr>
    <pageSetUpPr fitToPage="1"/>
  </sheetPr>
  <dimension ref="A1:I51"/>
  <sheetViews>
    <sheetView view="pageBreakPreview" zoomScale="60" zoomScaleNormal="100" workbookViewId="0"/>
  </sheetViews>
  <sheetFormatPr defaultColWidth="9.140625" defaultRowHeight="20.25" x14ac:dyDescent="0.3"/>
  <cols>
    <col min="1" max="1" width="14.5703125" style="1" customWidth="1"/>
    <col min="2" max="2" width="42.42578125" style="1" customWidth="1"/>
    <col min="3" max="3" width="1.85546875" style="1" customWidth="1"/>
    <col min="4" max="4" width="15.7109375" style="1" customWidth="1"/>
    <col min="5" max="5" width="6.85546875" style="1" customWidth="1"/>
    <col min="6" max="6" width="15.7109375" style="1" customWidth="1"/>
    <col min="7" max="7" width="6.85546875" style="1" customWidth="1"/>
    <col min="8" max="8" width="16" style="1" customWidth="1"/>
    <col min="9" max="9" width="6.85546875" style="1" customWidth="1"/>
    <col min="10" max="16384" width="9.140625" style="1"/>
  </cols>
  <sheetData>
    <row r="1" spans="1:9" x14ac:dyDescent="0.3">
      <c r="A1" s="8" t="s">
        <v>38</v>
      </c>
    </row>
    <row r="2" spans="1:9" x14ac:dyDescent="0.3">
      <c r="D2" s="5" t="s">
        <v>31</v>
      </c>
      <c r="E2" s="5"/>
      <c r="F2" s="5" t="s">
        <v>32</v>
      </c>
      <c r="G2" s="5"/>
      <c r="H2" s="5" t="s">
        <v>33</v>
      </c>
    </row>
    <row r="3" spans="1:9" x14ac:dyDescent="0.3">
      <c r="B3" s="9" t="s">
        <v>30</v>
      </c>
      <c r="D3" s="5" t="s">
        <v>34</v>
      </c>
      <c r="E3" s="10" t="s">
        <v>35</v>
      </c>
      <c r="F3" s="5" t="s">
        <v>34</v>
      </c>
      <c r="G3" s="10" t="s">
        <v>35</v>
      </c>
      <c r="H3" s="5" t="s">
        <v>34</v>
      </c>
      <c r="I3" s="10" t="s">
        <v>35</v>
      </c>
    </row>
    <row r="4" spans="1:9" x14ac:dyDescent="0.3">
      <c r="A4" s="6" t="s">
        <v>39</v>
      </c>
      <c r="B4" s="3"/>
      <c r="C4" s="3"/>
      <c r="D4" s="7"/>
      <c r="E4" s="2"/>
      <c r="F4" s="7"/>
      <c r="G4" s="2"/>
      <c r="H4" s="7"/>
      <c r="I4" s="2"/>
    </row>
    <row r="5" spans="1:9" x14ac:dyDescent="0.3">
      <c r="A5" s="3" t="s">
        <v>40</v>
      </c>
      <c r="B5" s="3" t="s">
        <v>15</v>
      </c>
      <c r="C5" s="3"/>
      <c r="D5" s="7"/>
      <c r="E5" s="2"/>
      <c r="F5" s="7"/>
      <c r="G5" s="2"/>
      <c r="H5" s="7"/>
      <c r="I5" s="2"/>
    </row>
    <row r="6" spans="1:9" x14ac:dyDescent="0.3">
      <c r="A6" s="3"/>
      <c r="B6" s="3" t="s">
        <v>13</v>
      </c>
      <c r="C6" s="3"/>
      <c r="D6" s="7" t="s">
        <v>28</v>
      </c>
      <c r="E6" s="2"/>
      <c r="F6" s="7" t="s">
        <v>28</v>
      </c>
      <c r="G6" s="2"/>
      <c r="H6" s="7" t="s">
        <v>28</v>
      </c>
      <c r="I6" s="2"/>
    </row>
    <row r="7" spans="1:9" x14ac:dyDescent="0.3">
      <c r="A7" s="3"/>
      <c r="B7" s="3" t="s">
        <v>29</v>
      </c>
      <c r="C7" s="3"/>
      <c r="D7" s="7" t="s">
        <v>28</v>
      </c>
      <c r="E7" s="2"/>
      <c r="F7" s="7" t="s">
        <v>28</v>
      </c>
      <c r="G7" s="2"/>
      <c r="H7" s="7" t="s">
        <v>28</v>
      </c>
      <c r="I7" s="2"/>
    </row>
    <row r="8" spans="1:9" x14ac:dyDescent="0.3">
      <c r="A8" s="3"/>
      <c r="B8" s="3" t="s">
        <v>36</v>
      </c>
      <c r="C8" s="3"/>
      <c r="D8" s="7"/>
      <c r="E8" s="2"/>
      <c r="F8" s="7"/>
      <c r="G8" s="2"/>
      <c r="H8" s="7"/>
      <c r="I8" s="2"/>
    </row>
    <row r="9" spans="1:9" x14ac:dyDescent="0.3">
      <c r="A9" s="3"/>
      <c r="B9" s="3" t="s">
        <v>14</v>
      </c>
      <c r="C9" s="3"/>
      <c r="D9" s="7"/>
      <c r="E9" s="2"/>
      <c r="F9" s="7"/>
      <c r="G9" s="2"/>
      <c r="H9" s="7"/>
      <c r="I9" s="2"/>
    </row>
    <row r="10" spans="1:9" ht="21" customHeight="1" x14ac:dyDescent="0.3">
      <c r="A10" s="3"/>
      <c r="B10" s="3" t="s">
        <v>51</v>
      </c>
      <c r="C10" s="3"/>
      <c r="D10" s="7" t="s">
        <v>28</v>
      </c>
      <c r="E10" s="2"/>
      <c r="F10" s="7" t="s">
        <v>28</v>
      </c>
      <c r="G10" s="2"/>
      <c r="H10" s="7" t="s">
        <v>28</v>
      </c>
      <c r="I10" s="2"/>
    </row>
    <row r="11" spans="1:9" ht="8.25" customHeight="1" x14ac:dyDescent="0.3">
      <c r="A11" s="3"/>
      <c r="B11" s="3"/>
      <c r="C11" s="3"/>
      <c r="D11" s="7"/>
      <c r="E11" s="2"/>
      <c r="F11" s="7" t="s">
        <v>28</v>
      </c>
      <c r="G11" s="2"/>
      <c r="H11" s="7" t="s">
        <v>28</v>
      </c>
      <c r="I11" s="2"/>
    </row>
    <row r="12" spans="1:9" x14ac:dyDescent="0.3">
      <c r="A12" s="3" t="s">
        <v>41</v>
      </c>
      <c r="B12" s="3" t="s">
        <v>42</v>
      </c>
      <c r="C12" s="3"/>
      <c r="D12" s="7" t="s">
        <v>28</v>
      </c>
      <c r="E12" s="2"/>
      <c r="F12" s="7" t="s">
        <v>28</v>
      </c>
      <c r="G12" s="2"/>
      <c r="H12" s="7" t="s">
        <v>28</v>
      </c>
      <c r="I12" s="2"/>
    </row>
    <row r="13" spans="1:9" x14ac:dyDescent="0.3">
      <c r="A13" s="3"/>
      <c r="B13" s="3" t="s">
        <v>48</v>
      </c>
      <c r="C13" s="3"/>
      <c r="D13" s="7"/>
      <c r="E13" s="2"/>
      <c r="F13" s="7"/>
      <c r="G13" s="2"/>
      <c r="H13" s="7"/>
      <c r="I13" s="2"/>
    </row>
    <row r="14" spans="1:9" x14ac:dyDescent="0.3">
      <c r="A14" s="3"/>
      <c r="B14" s="3" t="s">
        <v>43</v>
      </c>
      <c r="C14" s="3"/>
      <c r="D14" s="7"/>
      <c r="E14" s="2"/>
      <c r="F14" s="7"/>
      <c r="G14" s="2"/>
      <c r="H14" s="7"/>
      <c r="I14" s="2"/>
    </row>
    <row r="15" spans="1:9" ht="8.25" customHeight="1" x14ac:dyDescent="0.3">
      <c r="A15" s="3"/>
      <c r="B15" s="3" t="s">
        <v>28</v>
      </c>
      <c r="C15" s="3"/>
      <c r="D15" s="7"/>
      <c r="E15" s="2"/>
      <c r="F15" s="7"/>
      <c r="G15" s="2"/>
      <c r="H15" s="7"/>
      <c r="I15" s="2"/>
    </row>
    <row r="16" spans="1:9" x14ac:dyDescent="0.3">
      <c r="A16" s="3" t="s">
        <v>44</v>
      </c>
      <c r="B16" s="3" t="s">
        <v>47</v>
      </c>
      <c r="C16" s="3"/>
      <c r="D16" s="7"/>
      <c r="E16" s="2"/>
      <c r="F16" s="7"/>
      <c r="G16" s="2"/>
      <c r="H16" s="7"/>
      <c r="I16" s="2"/>
    </row>
    <row r="17" spans="1:9" x14ac:dyDescent="0.3">
      <c r="A17" s="3"/>
      <c r="B17" s="3" t="s">
        <v>45</v>
      </c>
      <c r="C17" s="3"/>
      <c r="D17" s="7"/>
      <c r="E17" s="2"/>
      <c r="F17" s="7"/>
      <c r="G17" s="2"/>
      <c r="H17" s="7"/>
      <c r="I17" s="2"/>
    </row>
    <row r="18" spans="1:9" x14ac:dyDescent="0.3">
      <c r="A18" s="3"/>
      <c r="B18" s="3" t="s">
        <v>46</v>
      </c>
      <c r="C18" s="3"/>
      <c r="D18" s="7"/>
      <c r="E18" s="2"/>
      <c r="F18" s="7"/>
      <c r="G18" s="2"/>
      <c r="H18" s="7"/>
      <c r="I18" s="2"/>
    </row>
    <row r="19" spans="1:9" ht="6.75" customHeight="1" x14ac:dyDescent="0.3">
      <c r="A19" s="3"/>
      <c r="B19" s="3"/>
      <c r="C19" s="3"/>
      <c r="D19" s="7" t="s">
        <v>28</v>
      </c>
      <c r="E19" s="2"/>
      <c r="F19" s="7" t="s">
        <v>28</v>
      </c>
      <c r="G19" s="2"/>
      <c r="H19" s="7" t="s">
        <v>28</v>
      </c>
      <c r="I19" s="2"/>
    </row>
    <row r="20" spans="1:9" x14ac:dyDescent="0.3">
      <c r="A20" s="3"/>
      <c r="B20" s="4" t="s">
        <v>1</v>
      </c>
      <c r="C20" s="3"/>
      <c r="D20" s="11" t="s">
        <v>37</v>
      </c>
      <c r="E20" s="12">
        <v>1</v>
      </c>
      <c r="F20" s="11" t="s">
        <v>37</v>
      </c>
      <c r="G20" s="12">
        <v>1</v>
      </c>
      <c r="H20" s="11" t="s">
        <v>37</v>
      </c>
      <c r="I20" s="12">
        <v>1</v>
      </c>
    </row>
    <row r="21" spans="1:9" x14ac:dyDescent="0.3">
      <c r="A21" s="3"/>
      <c r="B21" s="3"/>
      <c r="C21" s="3"/>
      <c r="D21" s="7"/>
      <c r="E21" s="2"/>
      <c r="F21" s="7"/>
      <c r="G21" s="2"/>
      <c r="H21" s="7"/>
      <c r="I21" s="2"/>
    </row>
    <row r="22" spans="1:9" x14ac:dyDescent="0.3">
      <c r="A22" s="6" t="s">
        <v>0</v>
      </c>
      <c r="B22" s="3"/>
      <c r="C22" s="3"/>
      <c r="D22" s="7"/>
      <c r="E22" s="2"/>
      <c r="F22" s="7"/>
      <c r="G22" s="2"/>
      <c r="H22" s="7"/>
      <c r="I22" s="2"/>
    </row>
    <row r="23" spans="1:9" x14ac:dyDescent="0.3">
      <c r="A23" s="3"/>
      <c r="B23" s="3" t="s">
        <v>16</v>
      </c>
      <c r="C23" s="3"/>
      <c r="D23" s="7"/>
      <c r="E23" s="2"/>
      <c r="F23" s="7"/>
      <c r="G23" s="2"/>
      <c r="H23" s="7"/>
      <c r="I23" s="2"/>
    </row>
    <row r="24" spans="1:9" x14ac:dyDescent="0.3">
      <c r="A24" s="3"/>
      <c r="B24" s="3" t="s">
        <v>17</v>
      </c>
      <c r="C24" s="3"/>
      <c r="D24" s="7"/>
      <c r="E24" s="2"/>
      <c r="F24" s="7"/>
      <c r="G24" s="2"/>
      <c r="H24" s="7"/>
      <c r="I24" s="2"/>
    </row>
    <row r="25" spans="1:9" x14ac:dyDescent="0.3">
      <c r="A25" s="3"/>
      <c r="B25" s="3" t="s">
        <v>23</v>
      </c>
      <c r="C25" s="3"/>
      <c r="D25" s="7"/>
      <c r="E25" s="2"/>
      <c r="F25" s="7"/>
      <c r="G25" s="2"/>
      <c r="H25" s="7"/>
      <c r="I25" s="2"/>
    </row>
    <row r="26" spans="1:9" x14ac:dyDescent="0.3">
      <c r="A26" s="3"/>
      <c r="B26" s="3" t="s">
        <v>24</v>
      </c>
      <c r="C26" s="3"/>
      <c r="D26" s="7"/>
      <c r="E26" s="2"/>
      <c r="F26" s="7"/>
      <c r="G26" s="2"/>
      <c r="H26" s="7"/>
      <c r="I26" s="2"/>
    </row>
    <row r="27" spans="1:9" x14ac:dyDescent="0.3">
      <c r="A27" s="3" t="s">
        <v>12</v>
      </c>
      <c r="B27" s="3"/>
      <c r="C27" s="3"/>
      <c r="D27" s="7"/>
      <c r="E27" s="2"/>
      <c r="F27" s="7"/>
      <c r="G27" s="2"/>
      <c r="H27" s="7"/>
      <c r="I27" s="2"/>
    </row>
    <row r="28" spans="1:9" ht="8.25" customHeight="1" x14ac:dyDescent="0.3">
      <c r="A28" s="3"/>
      <c r="B28" s="3"/>
      <c r="C28" s="3"/>
      <c r="D28" s="7"/>
      <c r="E28" s="2"/>
      <c r="F28" s="7"/>
      <c r="G28" s="2"/>
      <c r="H28" s="7"/>
      <c r="I28" s="2"/>
    </row>
    <row r="29" spans="1:9" x14ac:dyDescent="0.3">
      <c r="A29" s="3"/>
      <c r="B29" s="3" t="s">
        <v>7</v>
      </c>
      <c r="C29" s="3"/>
      <c r="D29" s="7"/>
      <c r="E29" s="2"/>
      <c r="F29" s="7"/>
      <c r="G29" s="2"/>
      <c r="H29" s="7"/>
      <c r="I29" s="2"/>
    </row>
    <row r="30" spans="1:9" x14ac:dyDescent="0.3">
      <c r="A30" s="3"/>
      <c r="B30" s="3" t="s">
        <v>18</v>
      </c>
      <c r="C30" s="3"/>
      <c r="D30" s="7"/>
      <c r="E30" s="2"/>
      <c r="F30" s="7"/>
      <c r="G30" s="2"/>
      <c r="H30" s="7"/>
      <c r="I30" s="2"/>
    </row>
    <row r="31" spans="1:9" x14ac:dyDescent="0.3">
      <c r="A31" s="3"/>
      <c r="B31" s="3" t="s">
        <v>6</v>
      </c>
      <c r="C31" s="3"/>
      <c r="D31" s="7"/>
      <c r="E31" s="2"/>
      <c r="F31" s="7"/>
      <c r="G31" s="2"/>
      <c r="H31" s="7"/>
      <c r="I31" s="2"/>
    </row>
    <row r="32" spans="1:9" x14ac:dyDescent="0.3">
      <c r="A32" s="3"/>
      <c r="B32" s="3" t="s">
        <v>5</v>
      </c>
      <c r="C32" s="3"/>
      <c r="D32" s="7"/>
      <c r="E32" s="2"/>
      <c r="F32" s="7"/>
      <c r="G32" s="2"/>
      <c r="H32" s="7"/>
      <c r="I32" s="2"/>
    </row>
    <row r="33" spans="1:9" x14ac:dyDescent="0.3">
      <c r="A33" s="3"/>
      <c r="B33" s="3" t="s">
        <v>2</v>
      </c>
      <c r="C33" s="3"/>
      <c r="D33" s="7"/>
      <c r="E33" s="2"/>
      <c r="F33" s="7"/>
      <c r="G33" s="2"/>
      <c r="H33" s="7"/>
      <c r="I33" s="2"/>
    </row>
    <row r="34" spans="1:9" x14ac:dyDescent="0.3">
      <c r="A34" s="3"/>
      <c r="B34" s="3" t="s">
        <v>25</v>
      </c>
      <c r="C34" s="3"/>
      <c r="D34" s="7"/>
      <c r="E34" s="2"/>
      <c r="F34" s="7"/>
      <c r="G34" s="2"/>
      <c r="H34" s="7"/>
      <c r="I34" s="2"/>
    </row>
    <row r="35" spans="1:9" x14ac:dyDescent="0.3">
      <c r="A35" s="3"/>
      <c r="B35" s="3" t="s">
        <v>19</v>
      </c>
      <c r="C35" s="3"/>
      <c r="D35" s="7"/>
      <c r="E35" s="2"/>
      <c r="F35" s="7"/>
      <c r="G35" s="2"/>
      <c r="H35" s="7"/>
      <c r="I35" s="2"/>
    </row>
    <row r="36" spans="1:9" x14ac:dyDescent="0.3">
      <c r="A36" s="3"/>
      <c r="B36" s="3" t="s">
        <v>20</v>
      </c>
      <c r="C36" s="3"/>
      <c r="D36" s="7"/>
      <c r="E36" s="2"/>
      <c r="F36" s="7"/>
      <c r="G36" s="2"/>
      <c r="H36" s="7"/>
      <c r="I36" s="2"/>
    </row>
    <row r="37" spans="1:9" x14ac:dyDescent="0.3">
      <c r="A37" s="3"/>
      <c r="B37" s="3" t="s">
        <v>21</v>
      </c>
      <c r="C37" s="3"/>
      <c r="D37" s="7"/>
      <c r="E37" s="2"/>
      <c r="F37" s="7"/>
      <c r="G37" s="2"/>
      <c r="H37" s="7"/>
      <c r="I37" s="2"/>
    </row>
    <row r="38" spans="1:9" x14ac:dyDescent="0.3">
      <c r="A38" s="3"/>
      <c r="B38" s="3" t="s">
        <v>3</v>
      </c>
      <c r="C38" s="3"/>
      <c r="D38" s="7"/>
      <c r="E38" s="2"/>
      <c r="F38" s="7"/>
      <c r="G38" s="2"/>
      <c r="H38" s="7"/>
      <c r="I38" s="2"/>
    </row>
    <row r="39" spans="1:9" x14ac:dyDescent="0.3">
      <c r="A39" s="3"/>
      <c r="B39" s="3" t="s">
        <v>4</v>
      </c>
      <c r="C39" s="3"/>
      <c r="D39" s="7"/>
      <c r="E39" s="2"/>
      <c r="F39" s="7"/>
      <c r="G39" s="2"/>
      <c r="H39" s="7"/>
      <c r="I39" s="2"/>
    </row>
    <row r="40" spans="1:9" x14ac:dyDescent="0.3">
      <c r="A40" s="3"/>
      <c r="B40" s="3" t="s">
        <v>26</v>
      </c>
      <c r="C40" s="3"/>
      <c r="D40" s="7"/>
      <c r="E40" s="2"/>
      <c r="F40" s="7"/>
      <c r="G40" s="2"/>
      <c r="H40" s="7"/>
      <c r="I40" s="2"/>
    </row>
    <row r="41" spans="1:9" x14ac:dyDescent="0.3">
      <c r="A41" s="3"/>
      <c r="B41" s="3" t="s">
        <v>10</v>
      </c>
      <c r="C41" s="3"/>
      <c r="D41" s="7"/>
      <c r="E41" s="2"/>
      <c r="F41" s="7"/>
      <c r="G41" s="2"/>
      <c r="H41" s="7"/>
      <c r="I41" s="2"/>
    </row>
    <row r="42" spans="1:9" x14ac:dyDescent="0.3">
      <c r="A42" s="3"/>
      <c r="B42" s="3" t="s">
        <v>27</v>
      </c>
      <c r="C42" s="3"/>
      <c r="D42" s="7"/>
      <c r="E42" s="2"/>
      <c r="F42" s="7"/>
      <c r="G42" s="2"/>
      <c r="H42" s="7"/>
      <c r="I42" s="2"/>
    </row>
    <row r="43" spans="1:9" x14ac:dyDescent="0.3">
      <c r="A43" s="3"/>
      <c r="B43" s="3" t="s">
        <v>8</v>
      </c>
      <c r="C43" s="3"/>
      <c r="D43" s="7"/>
      <c r="E43" s="2"/>
      <c r="F43" s="7"/>
      <c r="G43" s="2"/>
      <c r="H43" s="7"/>
      <c r="I43" s="2"/>
    </row>
    <row r="44" spans="1:9" x14ac:dyDescent="0.3">
      <c r="A44" s="3"/>
      <c r="B44" s="3" t="s">
        <v>22</v>
      </c>
      <c r="C44" s="3"/>
      <c r="D44" s="7"/>
      <c r="E44" s="2"/>
      <c r="F44" s="7"/>
      <c r="G44" s="2"/>
      <c r="H44" s="7"/>
      <c r="I44" s="2"/>
    </row>
    <row r="45" spans="1:9" x14ac:dyDescent="0.3">
      <c r="A45" s="3"/>
      <c r="B45" s="3" t="s">
        <v>9</v>
      </c>
      <c r="C45" s="3"/>
      <c r="D45" s="7"/>
      <c r="E45" s="2"/>
      <c r="F45" s="7"/>
      <c r="G45" s="2"/>
      <c r="H45" s="7"/>
      <c r="I45" s="2"/>
    </row>
    <row r="46" spans="1:9" x14ac:dyDescent="0.3">
      <c r="A46" s="3"/>
      <c r="B46" s="4" t="s">
        <v>11</v>
      </c>
      <c r="C46" s="3"/>
      <c r="D46" s="11" t="s">
        <v>37</v>
      </c>
      <c r="E46" s="2"/>
      <c r="F46" s="11" t="s">
        <v>37</v>
      </c>
      <c r="G46" s="2"/>
      <c r="H46" s="11" t="s">
        <v>37</v>
      </c>
      <c r="I46" s="2"/>
    </row>
    <row r="47" spans="1:9" x14ac:dyDescent="0.3">
      <c r="A47" s="3"/>
      <c r="B47" s="3"/>
      <c r="C47" s="3"/>
      <c r="D47" s="7"/>
      <c r="E47" s="2"/>
      <c r="F47" s="7"/>
      <c r="G47" s="2"/>
      <c r="H47" s="7"/>
      <c r="I47" s="2"/>
    </row>
    <row r="48" spans="1:9" x14ac:dyDescent="0.3">
      <c r="A48" s="6" t="s">
        <v>49</v>
      </c>
      <c r="B48" s="3"/>
      <c r="C48" s="3"/>
      <c r="D48" s="11" t="s">
        <v>37</v>
      </c>
      <c r="E48" s="2"/>
      <c r="F48" s="11" t="s">
        <v>37</v>
      </c>
      <c r="G48" s="2"/>
      <c r="H48" s="11" t="s">
        <v>37</v>
      </c>
      <c r="I48" s="2"/>
    </row>
    <row r="49" spans="1:9" ht="8.25" customHeight="1" x14ac:dyDescent="0.3"/>
    <row r="50" spans="1:9" x14ac:dyDescent="0.3">
      <c r="A50" s="6" t="s">
        <v>50</v>
      </c>
      <c r="B50" s="3"/>
      <c r="C50" s="3"/>
      <c r="D50" s="11" t="s">
        <v>37</v>
      </c>
      <c r="E50" s="2"/>
      <c r="F50" s="11" t="s">
        <v>37</v>
      </c>
      <c r="G50" s="2"/>
      <c r="H50" s="11" t="s">
        <v>37</v>
      </c>
      <c r="I50" s="2"/>
    </row>
    <row r="51" spans="1:9" ht="13.5" customHeight="1" x14ac:dyDescent="0.3">
      <c r="A51" s="19" t="s">
        <v>28</v>
      </c>
      <c r="B51" s="20"/>
      <c r="C51" s="20"/>
      <c r="D51" s="20"/>
    </row>
  </sheetData>
  <mergeCells count="1">
    <mergeCell ref="A51:D51"/>
  </mergeCells>
  <phoneticPr fontId="0" type="noConversion"/>
  <hyperlinks>
    <hyperlink ref="A51" r:id="rId1" display="www.FirstChildrensFinance.org" xr:uid="{713CD38F-BB26-4E65-A101-1C4579373AE0}"/>
  </hyperlinks>
  <printOptions horizontalCentered="1"/>
  <pageMargins left="0.5" right="0.5" top="0.81" bottom="0.74" header="0.25" footer="0.32"/>
  <pageSetup scale="73" orientation="portrait" r:id="rId2"/>
  <headerFooter alignWithMargins="0">
    <oddHeader xml:space="preserve">&amp;C&amp;"Arial,Bold"&amp;16ANNUAL OPERATING BUDGET
3 Years&amp;R
</oddHeader>
    <oddFooter>&amp;C&amp;8&amp;Uwww.FirstChildrensFinance.org
&amp;U1-866-562-6801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475e5e-1b21-41dd-948c-9a74750a5706">
      <Terms xmlns="http://schemas.microsoft.com/office/infopath/2007/PartnerControls"/>
    </lcf76f155ced4ddcb4097134ff3c332f>
    <TaxCatchAll xmlns="aced7ee2-bb04-4baf-a62b-37c8bd105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381399FF9E04AB1885A7D6E2A15B5" ma:contentTypeVersion="11" ma:contentTypeDescription="Create a new document." ma:contentTypeScope="" ma:versionID="a4bccd477827e3d6a5a02523d91eefcb">
  <xsd:schema xmlns:xsd="http://www.w3.org/2001/XMLSchema" xmlns:xs="http://www.w3.org/2001/XMLSchema" xmlns:p="http://schemas.microsoft.com/office/2006/metadata/properties" xmlns:ns2="52475e5e-1b21-41dd-948c-9a74750a5706" xmlns:ns3="aced7ee2-bb04-4baf-a62b-37c8bd105bd0" targetNamespace="http://schemas.microsoft.com/office/2006/metadata/properties" ma:root="true" ma:fieldsID="3e01988e12f67882271d66c1015a7b4c" ns2:_="" ns3:_="">
    <xsd:import namespace="52475e5e-1b21-41dd-948c-9a74750a5706"/>
    <xsd:import namespace="aced7ee2-bb04-4baf-a62b-37c8bd105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75e5e-1b21-41dd-948c-9a74750a5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577425-d3b0-4259-b65e-20b6582ae6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7ee2-bb04-4baf-a62b-37c8bd105bd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10e89e-8c35-42ba-8ad8-167b15295581}" ma:internalName="TaxCatchAll" ma:showField="CatchAllData" ma:web="aced7ee2-bb04-4baf-a62b-37c8bd105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3F78E-004D-45CE-AF73-3407CE228F4D}">
  <ds:schemaRefs>
    <ds:schemaRef ds:uri="http://schemas.microsoft.com/office/2006/metadata/properties"/>
    <ds:schemaRef ds:uri="http://schemas.microsoft.com/office/infopath/2007/PartnerControls"/>
    <ds:schemaRef ds:uri="52475e5e-1b21-41dd-948c-9a74750a5706"/>
    <ds:schemaRef ds:uri="aced7ee2-bb04-4baf-a62b-37c8bd105bd0"/>
  </ds:schemaRefs>
</ds:datastoreItem>
</file>

<file path=customXml/itemProps2.xml><?xml version="1.0" encoding="utf-8"?>
<ds:datastoreItem xmlns:ds="http://schemas.openxmlformats.org/officeDocument/2006/customXml" ds:itemID="{28B1ECE7-E9B0-469E-B668-53B73C1B8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75e5e-1b21-41dd-948c-9a74750a5706"/>
    <ds:schemaRef ds:uri="aced7ee2-bb04-4baf-a62b-37c8bd105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3852C6-B350-4242-BE3F-07C9419E04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With Formulas</vt:lpstr>
      <vt:lpstr>Planned Sponsership</vt:lpstr>
      <vt:lpstr>No Formulas</vt:lpstr>
      <vt:lpstr>'No Formulas'!Print_Area</vt:lpstr>
      <vt:lpstr>'With Formulas'!Print_Area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 Profit Center Annual Budget Template</dc:title>
  <dc:subject>&amp;lt;p&amp;gt;No Formulas  With Formulas  EXPENSES  TOTAL INCOME  Utilities  Printing  Postage  Office Supplies  Childcare Supplies  Food  Taxes/Licenses  Miscellaneous  Dues &amp;amp;amp; Subscriptions  TOTAL EXPENSES  Subtotal Personnel      Parents Pay      Registration/Holding  Childcare Fees:  Payroll  Payroll Taxes  Transportation  Insura&amp;lt;/p&amp;gt;</dc:subject>
  <dc:creator>Denise Sayer</dc:creator>
  <cp:keywords/>
  <dc:description>&amp;lt;p&amp;gt;No Formulas  With Formulas  EXPENSES  TOTAL INCOME  Utilities  Printing  Postage  Office Supplies  Childcare Supplies  Food  Taxes/Licenses  Miscellaneous  Dues &amp;amp;amp; Subscriptions  TOTAL EXPENSES  Subtotal Personnel      Parents Pay      Registration/Holding  Childcare Fees:  Payroll  Payroll Taxes  Transportation  Insura&amp;lt;/p&amp;gt;</dc:description>
  <cp:lastModifiedBy>Peter Dowell</cp:lastModifiedBy>
  <cp:lastPrinted>2026-02-28T00:51:32Z</cp:lastPrinted>
  <dcterms:created xsi:type="dcterms:W3CDTF">2004-09-23T17:38:34Z</dcterms:created>
  <dcterms:modified xsi:type="dcterms:W3CDTF">2026-02-28T00:51:33Z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DownloadAsset.aspx?id=2147483823</vt:lpwstr>
  </property>
  <property fmtid="{D5CDD505-2E9C-101B-9397-08002B2CF9AE}" pid="4" name="EktContentType">
    <vt:i4>101</vt:i4>
  </property>
  <property fmtid="{D5CDD505-2E9C-101B-9397-08002B2CF9AE}" pid="5" name="EktFolderName">
    <vt:lpwstr/>
  </property>
  <property fmtid="{D5CDD505-2E9C-101B-9397-08002B2CF9AE}" pid="6" name="EktCmsPath">
    <vt:lpwstr>&amp;lt;p&amp;gt;No Formulas  With Formulas  EXPENSES  TOTAL INCOME  Utilities  Printing  Postage  Office Supplies  Childcare Supplies  Food  Taxes/Licenses  Miscellaneous  Dues &amp;amp;amp; Subscriptions  TOTAL EXPENSES  Subtotal Personnel      Parents Pay      Registration/Holding  Childcare Fees:  Payroll  Payroll Taxes  Transportation  Insura&amp;lt;/p&amp;gt;</vt:lpwstr>
  </property>
  <property fmtid="{D5CDD505-2E9C-101B-9397-08002B2CF9AE}" pid="7" name="EktExpiryType">
    <vt:i4>1</vt:i4>
  </property>
  <property fmtid="{D5CDD505-2E9C-101B-9397-08002B2CF9AE}" pid="8" name="EktDateCreated">
    <vt:filetime>2010-03-04T21:35:46Z</vt:filetime>
  </property>
  <property fmtid="{D5CDD505-2E9C-101B-9397-08002B2CF9AE}" pid="9" name="EktDateModified">
    <vt:filetime>2010-03-04T21:35:47Z</vt:filetime>
  </property>
  <property fmtid="{D5CDD505-2E9C-101B-9397-08002B2CF9AE}" pid="10" name="EktTaxCategory">
    <vt:lpwstr/>
  </property>
  <property fmtid="{D5CDD505-2E9C-101B-9397-08002B2CF9AE}" pid="11" name="EktCmsSize">
    <vt:i4>41984</vt:i4>
  </property>
  <property fmtid="{D5CDD505-2E9C-101B-9397-08002B2CF9AE}" pid="12" name="EktSearchable">
    <vt:i4>1</vt:i4>
  </property>
  <property fmtid="{D5CDD505-2E9C-101B-9397-08002B2CF9AE}" pid="13" name="EktEDescription">
    <vt:lpwstr>Summary &amp;lt;p&amp;gt;No Formulas  With Formulas  EXPENSES  TOTAL INCOME  Utilities  Printing  Postage  Office Supplies  Childcare Supplies  Food  Taxes/Licenses  Miscellaneous  Dues &amp;amp;amp; Subscriptions  TOTAL EXPENSES  Subtotal Personnel      Parents Pay      Registration/Holding  Childcare Fees:  Payroll  Payroll Taxes  Transportation  Insura&amp;lt;/p&amp;gt;</vt:lpwstr>
  </property>
  <property fmtid="{D5CDD505-2E9C-101B-9397-08002B2CF9AE}" pid="14" name="ekttaxonomyenabled">
    <vt:i4>1</vt:i4>
  </property>
  <property fmtid="{D5CDD505-2E9C-101B-9397-08002B2CF9AE}" pid="15" name="EktContentSubType">
    <vt:i4>0</vt:i4>
  </property>
  <property fmtid="{D5CDD505-2E9C-101B-9397-08002B2CF9AE}" pid="16" name="ContentTypeId">
    <vt:lpwstr>0x0101009C4381399FF9E04AB1885A7D6E2A15B5</vt:lpwstr>
  </property>
</Properties>
</file>